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/>
  </bookViews>
  <sheets>
    <sheet name="GC data" sheetId="1" r:id="rId1"/>
    <sheet name="SVUV PIMS data" sheetId="4" r:id="rId2"/>
  </sheets>
  <calcPr calcId="152511"/>
</workbook>
</file>

<file path=xl/calcChain.xml><?xml version="1.0" encoding="utf-8"?>
<calcChain xmlns="http://schemas.openxmlformats.org/spreadsheetml/2006/main">
  <c r="AA9" i="1" l="1"/>
  <c r="AB9" i="1"/>
  <c r="AD23" i="1"/>
  <c r="AD22" i="1"/>
  <c r="AB22" i="1"/>
  <c r="AB23" i="1"/>
  <c r="AA20" i="1"/>
  <c r="AB20" i="1" s="1"/>
  <c r="AC20" i="1"/>
  <c r="AD20" i="1" s="1"/>
  <c r="AC10" i="1" l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9" i="1"/>
  <c r="AD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</calcChain>
</file>

<file path=xl/sharedStrings.xml><?xml version="1.0" encoding="utf-8"?>
<sst xmlns="http://schemas.openxmlformats.org/spreadsheetml/2006/main" count="49" uniqueCount="34">
  <si>
    <t>H2</t>
  </si>
  <si>
    <t>T (K)</t>
  </si>
  <si>
    <t>methane</t>
  </si>
  <si>
    <t>acetylene</t>
  </si>
  <si>
    <t>ethylene</t>
  </si>
  <si>
    <t>ethane</t>
  </si>
  <si>
    <t>propene</t>
  </si>
  <si>
    <t>allene</t>
  </si>
  <si>
    <t>propyne</t>
  </si>
  <si>
    <t>1- &amp; iso-butene</t>
  </si>
  <si>
    <t>1,3-butadiene</t>
  </si>
  <si>
    <t>2-butene</t>
  </si>
  <si>
    <t>1,3-pentadiene</t>
  </si>
  <si>
    <t>1,3-cyclopentadiene</t>
  </si>
  <si>
    <t>1,4-pentadiene</t>
  </si>
  <si>
    <t>1,5-hexadiene</t>
  </si>
  <si>
    <t>benzene</t>
  </si>
  <si>
    <t>toluene</t>
  </si>
  <si>
    <t>naphthalene</t>
  </si>
  <si>
    <t>indene</t>
  </si>
  <si>
    <t>styrene</t>
  </si>
  <si>
    <t>1,5-hexadien-3-yne</t>
  </si>
  <si>
    <t>cyclopentene</t>
  </si>
  <si>
    <t>Residence time : 1 s</t>
  </si>
  <si>
    <t>Fuel inlet mole fraction : 0.04</t>
  </si>
  <si>
    <t>Pressure : 106.6 kPa (800 torr)</t>
  </si>
  <si>
    <t>Helium inlet mole fraction : 0.96</t>
  </si>
  <si>
    <t>balance C (%)</t>
  </si>
  <si>
    <t>balance  C</t>
  </si>
  <si>
    <t>balance  H</t>
  </si>
  <si>
    <t>balance  H (%)</t>
  </si>
  <si>
    <t>Study of the formation of the first aromatic rings in the pyrolysis of cyclopentene</t>
  </si>
  <si>
    <t>C5H5</t>
  </si>
  <si>
    <t>hydrogen (H2)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</si>
</sst>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S1" workbookViewId="0">
      <selection activeCell="AA10" sqref="AA10"/>
    </sheetView>
  </sheetViews>
  <sheetFormatPr baseColWidth="10" defaultRowHeight="15" x14ac:dyDescent="0.25"/>
  <cols>
    <col min="1" max="25" width="15.42578125" style="1" customWidth="1"/>
    <col min="26" max="26" width="11.42578125" style="1"/>
    <col min="27" max="30" width="14.140625" style="1" customWidth="1"/>
    <col min="31" max="16384" width="11.42578125" style="1"/>
  </cols>
  <sheetData>
    <row r="1" spans="1:30" ht="23.25" x14ac:dyDescent="0.35">
      <c r="A1" s="8" t="s">
        <v>31</v>
      </c>
    </row>
    <row r="2" spans="1:30" x14ac:dyDescent="0.25">
      <c r="A2" s="7" t="s">
        <v>25</v>
      </c>
    </row>
    <row r="3" spans="1:30" x14ac:dyDescent="0.25">
      <c r="A3" s="7" t="s">
        <v>23</v>
      </c>
    </row>
    <row r="4" spans="1:30" x14ac:dyDescent="0.25">
      <c r="A4" s="7" t="s">
        <v>24</v>
      </c>
    </row>
    <row r="5" spans="1:30" x14ac:dyDescent="0.25">
      <c r="A5" s="7" t="s">
        <v>26</v>
      </c>
    </row>
    <row r="6" spans="1:30" x14ac:dyDescent="0.25">
      <c r="A6" s="7"/>
    </row>
    <row r="8" spans="1:30" s="5" customFormat="1" ht="45" x14ac:dyDescent="0.25">
      <c r="A8" s="3" t="s">
        <v>1</v>
      </c>
      <c r="B8" s="3" t="s">
        <v>22</v>
      </c>
      <c r="C8" s="3" t="s">
        <v>0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4" t="s">
        <v>9</v>
      </c>
      <c r="L8" s="4" t="s">
        <v>10</v>
      </c>
      <c r="M8" s="3" t="s">
        <v>11</v>
      </c>
      <c r="N8" s="3" t="s">
        <v>11</v>
      </c>
      <c r="O8" s="4" t="s">
        <v>14</v>
      </c>
      <c r="P8" s="4" t="s">
        <v>13</v>
      </c>
      <c r="Q8" s="4" t="s">
        <v>12</v>
      </c>
      <c r="R8" s="4" t="s">
        <v>12</v>
      </c>
      <c r="S8" s="4" t="s">
        <v>15</v>
      </c>
      <c r="T8" s="3" t="s">
        <v>16</v>
      </c>
      <c r="U8" s="3" t="s">
        <v>17</v>
      </c>
      <c r="V8" s="4" t="s">
        <v>21</v>
      </c>
      <c r="W8" s="3" t="s">
        <v>20</v>
      </c>
      <c r="X8" s="3" t="s">
        <v>19</v>
      </c>
      <c r="Y8" s="3" t="s">
        <v>18</v>
      </c>
      <c r="AA8" s="5" t="s">
        <v>28</v>
      </c>
      <c r="AB8" s="5" t="s">
        <v>27</v>
      </c>
      <c r="AC8" s="5" t="s">
        <v>29</v>
      </c>
      <c r="AD8" s="5" t="s">
        <v>30</v>
      </c>
    </row>
    <row r="9" spans="1:30" x14ac:dyDescent="0.25">
      <c r="A9" s="1">
        <v>773</v>
      </c>
      <c r="B9" s="2">
        <v>4.0526213372081635E-2</v>
      </c>
      <c r="C9" s="1">
        <v>0</v>
      </c>
      <c r="D9" s="1">
        <v>0</v>
      </c>
      <c r="E9" s="1">
        <v>0</v>
      </c>
      <c r="F9" s="2">
        <v>5.0886999999999996E-5</v>
      </c>
      <c r="G9" s="1">
        <v>0</v>
      </c>
      <c r="H9" s="2">
        <v>5.0068965517241388E-6</v>
      </c>
      <c r="I9" s="1">
        <v>0</v>
      </c>
      <c r="J9" s="1">
        <v>0</v>
      </c>
      <c r="K9" s="1">
        <v>0</v>
      </c>
      <c r="L9" s="2">
        <v>2.1944273684210527E-5</v>
      </c>
      <c r="M9" s="1">
        <v>0</v>
      </c>
      <c r="N9" s="1">
        <v>0</v>
      </c>
      <c r="O9" s="1">
        <v>0</v>
      </c>
      <c r="P9" s="2">
        <v>4.561408E-5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AA9" s="1">
        <f>B9*5+D9+(E9+F9+G9)*2+(H9+I9+J9)*3+(K9+L9+M9+N9)*4+(O9+P9+Q9+R9)*5+(S9+T9+V9)*6+U9*7+W9*8+X9*9+Y9*10</f>
        <v>0.20306370904480017</v>
      </c>
      <c r="AB9" s="6">
        <f>AA9/0.2*100</f>
        <v>101.53185452240008</v>
      </c>
      <c r="AC9" s="2">
        <f>B9*8+C9*2+D9*4+E9*2+F9*4+G9*6+H9*6+I9*4+J9*4+K9*8+L9*6+M9*8+N9*8+O9*8+P9*6+Q9*8+R9*8+S9*10+T9*6+U9*8+V9*6+W9*8+X9*8+Y9*8</f>
        <v>0.32484864647806866</v>
      </c>
      <c r="AD9" s="6">
        <f>AC9/(8*0.04)*100</f>
        <v>101.51520202439646</v>
      </c>
    </row>
    <row r="10" spans="1:30" x14ac:dyDescent="0.25">
      <c r="A10" s="1">
        <v>798</v>
      </c>
      <c r="B10" s="2">
        <v>4.0463447467102037E-2</v>
      </c>
      <c r="C10" s="1">
        <v>0</v>
      </c>
      <c r="D10" s="1">
        <v>0</v>
      </c>
      <c r="E10" s="1">
        <v>0</v>
      </c>
      <c r="F10" s="2">
        <v>5.6616000000000001E-5</v>
      </c>
      <c r="G10" s="1">
        <v>0</v>
      </c>
      <c r="H10" s="2">
        <v>9.331034482758621E-6</v>
      </c>
      <c r="I10" s="1">
        <v>0</v>
      </c>
      <c r="J10" s="1">
        <v>0</v>
      </c>
      <c r="K10" s="1">
        <v>0</v>
      </c>
      <c r="L10" s="2">
        <v>1.3879284210526314E-5</v>
      </c>
      <c r="M10" s="1">
        <v>0</v>
      </c>
      <c r="N10" s="1">
        <v>0</v>
      </c>
      <c r="O10" s="1">
        <v>0</v>
      </c>
      <c r="P10" s="2">
        <v>5.7017600000000001E-5</v>
      </c>
      <c r="Q10" s="1">
        <v>0</v>
      </c>
      <c r="R10" s="1">
        <v>0</v>
      </c>
      <c r="S10" s="2">
        <v>3.9322482758620687E-6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AA10" s="1">
        <f t="shared" ref="AA10:AA19" si="0">B10*5+D10+(E10+F10+G10)*2+(H10+I10+J10)*3+(K10+L10+M10+N10)*4+(O10+P10+Q10+R10)*5+(S10+T10+V10)*6+U10*7+W10*8+X10*9+Y10*10</f>
        <v>0.20282266106545571</v>
      </c>
      <c r="AB10" s="6">
        <f t="shared" ref="AB10:AB19" si="1">AA10/0.2*100</f>
        <v>101.41133053272785</v>
      </c>
      <c r="AC10" s="2">
        <f t="shared" ref="AC10:AC19" si="2">B10*8+C10*2+D10*4+E10*2+F10*4+G10*6+H10*6+I10*4+J10*4+K10*8+L10*6+M10*8+N10*8+O10*8+P10*6+Q10*8+R10*8+S10*10+T10*6+U10*8+V10*6+W10*8+X10*8+Y10*8</f>
        <v>0.32445473373173461</v>
      </c>
      <c r="AD10" s="6">
        <f t="shared" ref="AD10:AD19" si="3">AC10/(8*0.04)*100</f>
        <v>101.39210429116707</v>
      </c>
    </row>
    <row r="11" spans="1:30" x14ac:dyDescent="0.25">
      <c r="A11" s="1">
        <v>823</v>
      </c>
      <c r="B11" s="2">
        <v>4.0674470768326532E-2</v>
      </c>
      <c r="C11" s="1">
        <v>0</v>
      </c>
      <c r="D11" s="1">
        <v>0</v>
      </c>
      <c r="E11" s="1">
        <v>0</v>
      </c>
      <c r="F11" s="2">
        <v>1.03459E-4</v>
      </c>
      <c r="G11" s="1">
        <v>0</v>
      </c>
      <c r="H11" s="2">
        <v>2.5262068965517243E-5</v>
      </c>
      <c r="I11" s="1">
        <v>0</v>
      </c>
      <c r="J11" s="1">
        <v>0</v>
      </c>
      <c r="K11" s="1">
        <v>0</v>
      </c>
      <c r="L11" s="2">
        <v>1.4629515789473686E-5</v>
      </c>
      <c r="M11" s="2">
        <v>2.0102358974358975E-6</v>
      </c>
      <c r="N11" s="1">
        <v>0</v>
      </c>
      <c r="O11" s="1">
        <v>0</v>
      </c>
      <c r="P11" s="2">
        <v>1.53092256E-4</v>
      </c>
      <c r="Q11" s="1">
        <v>0</v>
      </c>
      <c r="R11" s="1">
        <v>0</v>
      </c>
      <c r="S11" s="2">
        <v>1.5483227586206896E-5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AA11" s="1">
        <f t="shared" si="0"/>
        <v>0.20457997770079409</v>
      </c>
      <c r="AB11" s="6">
        <f t="shared" si="1"/>
        <v>102.28998885039704</v>
      </c>
      <c r="AC11" s="2">
        <f t="shared" si="2"/>
        <v>0.32713841935418375</v>
      </c>
      <c r="AD11" s="6">
        <f t="shared" si="3"/>
        <v>102.23075604818241</v>
      </c>
    </row>
    <row r="12" spans="1:30" x14ac:dyDescent="0.25">
      <c r="A12" s="1">
        <v>848</v>
      </c>
      <c r="B12" s="2">
        <v>3.976125390514286E-2</v>
      </c>
      <c r="C12" s="1">
        <v>0</v>
      </c>
      <c r="D12" s="2">
        <v>6.1600000000000003E-6</v>
      </c>
      <c r="E12" s="1">
        <v>0</v>
      </c>
      <c r="F12" s="2">
        <v>1.8029499999999999E-4</v>
      </c>
      <c r="G12" s="1">
        <v>0</v>
      </c>
      <c r="H12" s="2">
        <v>6.8503448275862073E-5</v>
      </c>
      <c r="I12" s="1">
        <v>0</v>
      </c>
      <c r="J12" s="1">
        <v>0</v>
      </c>
      <c r="K12" s="1">
        <v>0</v>
      </c>
      <c r="L12" s="2">
        <v>2.2319389473684211E-5</v>
      </c>
      <c r="M12" s="2">
        <v>3.654974358974359E-6</v>
      </c>
      <c r="N12" s="2">
        <v>2.5584820512820509E-6</v>
      </c>
      <c r="O12" s="1">
        <v>0</v>
      </c>
      <c r="P12" s="2">
        <v>3.8301572799999997E-4</v>
      </c>
      <c r="Q12" s="1">
        <v>0</v>
      </c>
      <c r="R12" s="1">
        <v>0</v>
      </c>
      <c r="S12" s="2">
        <v>3.5390234482758627E-5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AA12" s="1">
        <f t="shared" si="0"/>
        <v>0.2016200813009742</v>
      </c>
      <c r="AB12" s="6">
        <f t="shared" si="1"/>
        <v>100.81004065048708</v>
      </c>
      <c r="AC12" s="2">
        <f t="shared" si="2"/>
        <v>0.32208249263174976</v>
      </c>
      <c r="AD12" s="6">
        <f t="shared" si="3"/>
        <v>100.6507789474218</v>
      </c>
    </row>
    <row r="13" spans="1:30" x14ac:dyDescent="0.25">
      <c r="A13" s="1">
        <v>873</v>
      </c>
      <c r="B13" s="2">
        <v>3.9894631453224486E-2</v>
      </c>
      <c r="C13" s="1">
        <v>0</v>
      </c>
      <c r="D13" s="2">
        <v>8.6239999999999991E-6</v>
      </c>
      <c r="E13" s="1">
        <v>0</v>
      </c>
      <c r="F13" s="2">
        <v>2.6488199999999998E-4</v>
      </c>
      <c r="G13" s="1">
        <v>0</v>
      </c>
      <c r="H13" s="2">
        <v>1.3655172413793104E-4</v>
      </c>
      <c r="I13" s="1">
        <v>0</v>
      </c>
      <c r="J13" s="1">
        <v>0</v>
      </c>
      <c r="K13" s="1">
        <v>0</v>
      </c>
      <c r="L13" s="2">
        <v>2.7946126315789476E-5</v>
      </c>
      <c r="M13" s="2">
        <v>3.4722256410256407E-6</v>
      </c>
      <c r="N13" s="2">
        <v>2.1929846153846154E-6</v>
      </c>
      <c r="O13" s="2">
        <v>4.4545000000000003E-6</v>
      </c>
      <c r="P13" s="2">
        <v>7.037397279999999E-4</v>
      </c>
      <c r="Q13" s="1">
        <v>0</v>
      </c>
      <c r="R13" s="2">
        <v>1.9302833333333333E-6</v>
      </c>
      <c r="S13" s="2">
        <v>4.6203917241379311E-5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AA13" s="1">
        <f t="shared" si="0"/>
        <v>0.20438349184493992</v>
      </c>
      <c r="AB13" s="6">
        <f t="shared" si="1"/>
        <v>102.19174592246996</v>
      </c>
      <c r="AC13" s="2">
        <f t="shared" si="2"/>
        <v>0.32601894021764993</v>
      </c>
      <c r="AD13" s="6">
        <f t="shared" si="3"/>
        <v>101.8809188180156</v>
      </c>
    </row>
    <row r="14" spans="1:30" x14ac:dyDescent="0.25">
      <c r="A14" s="1">
        <v>898</v>
      </c>
      <c r="B14" s="2">
        <v>3.9767341115755105E-2</v>
      </c>
      <c r="C14" s="1">
        <v>0</v>
      </c>
      <c r="D14" s="2">
        <v>1.6632000000000003E-5</v>
      </c>
      <c r="E14" s="1">
        <v>0</v>
      </c>
      <c r="F14" s="2">
        <v>4.4484E-4</v>
      </c>
      <c r="G14" s="2">
        <v>3.3000000000000002E-6</v>
      </c>
      <c r="H14" s="2">
        <v>2.9859310344827587E-4</v>
      </c>
      <c r="I14" s="1">
        <v>0</v>
      </c>
      <c r="J14" s="1">
        <v>0</v>
      </c>
      <c r="K14" s="1">
        <v>0</v>
      </c>
      <c r="L14" s="2">
        <v>3.9574715789473691E-5</v>
      </c>
      <c r="M14" s="2">
        <v>4.0204717948717949E-6</v>
      </c>
      <c r="N14" s="2">
        <v>2.7412307692307693E-6</v>
      </c>
      <c r="O14" s="2">
        <v>1.559075E-5</v>
      </c>
      <c r="P14" s="2">
        <v>1.9455830560000001E-3</v>
      </c>
      <c r="Q14" s="1">
        <v>0</v>
      </c>
      <c r="R14" s="2">
        <v>4.8999499999999996E-6</v>
      </c>
      <c r="S14" s="2">
        <v>4.3869144827586206E-5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AA14" s="1">
        <f t="shared" si="0"/>
        <v>0.21092432621150015</v>
      </c>
      <c r="AB14" s="6">
        <f t="shared" si="1"/>
        <v>105.46216310575008</v>
      </c>
      <c r="AC14" s="2">
        <f t="shared" si="2"/>
        <v>0.33436363284625603</v>
      </c>
      <c r="AD14" s="6">
        <f t="shared" si="3"/>
        <v>104.488635264455</v>
      </c>
    </row>
    <row r="15" spans="1:30" x14ac:dyDescent="0.25">
      <c r="A15" s="1">
        <v>923</v>
      </c>
      <c r="B15" s="2">
        <v>3.5902638733714284E-2</v>
      </c>
      <c r="C15" s="1">
        <v>0</v>
      </c>
      <c r="D15" s="2">
        <v>3.2032000000000001E-5</v>
      </c>
      <c r="E15" s="1">
        <v>0</v>
      </c>
      <c r="F15" s="2">
        <v>7.0972199999999998E-4</v>
      </c>
      <c r="G15" s="2">
        <v>5.6100000000000005E-6</v>
      </c>
      <c r="H15" s="2">
        <v>5.4666206896551728E-4</v>
      </c>
      <c r="I15" s="1">
        <v>0</v>
      </c>
      <c r="J15" s="1">
        <v>0</v>
      </c>
      <c r="K15" s="1">
        <v>0</v>
      </c>
      <c r="L15" s="2">
        <v>5.6267368421052633E-5</v>
      </c>
      <c r="M15" s="2">
        <v>4.3859692307692309E-6</v>
      </c>
      <c r="N15" s="2">
        <v>3.2894769230769236E-6</v>
      </c>
      <c r="O15" s="2">
        <v>4.246623333333333E-5</v>
      </c>
      <c r="P15" s="2">
        <v>4.0378438880000001E-3</v>
      </c>
      <c r="Q15" s="2">
        <v>1.2769566666666669E-5</v>
      </c>
      <c r="R15" s="2">
        <v>8.9090000000000006E-6</v>
      </c>
      <c r="S15" s="2">
        <v>3.3301227586206904E-5</v>
      </c>
      <c r="T15" s="2">
        <v>9.8592933333333329E-6</v>
      </c>
      <c r="U15" s="1">
        <v>0</v>
      </c>
      <c r="V15" s="2">
        <v>1.3066533333333334E-6</v>
      </c>
      <c r="W15" s="2">
        <v>8.9090000000000002E-7</v>
      </c>
      <c r="X15" s="2">
        <v>1.5838222222222222E-6</v>
      </c>
      <c r="Y15" s="1">
        <v>0</v>
      </c>
      <c r="AA15" s="1">
        <f t="shared" si="0"/>
        <v>0.20366977521928484</v>
      </c>
      <c r="AB15" s="6">
        <f t="shared" si="1"/>
        <v>101.83488760964241</v>
      </c>
      <c r="AC15" s="2">
        <f t="shared" si="2"/>
        <v>0.3190607935249043</v>
      </c>
      <c r="AD15" s="6">
        <f t="shared" si="3"/>
        <v>99.706497976532589</v>
      </c>
    </row>
    <row r="16" spans="1:30" x14ac:dyDescent="0.25">
      <c r="A16" s="1">
        <v>948</v>
      </c>
      <c r="B16" s="2">
        <v>2.9206571788897961E-2</v>
      </c>
      <c r="C16" s="2">
        <v>5.6336520067256732E-3</v>
      </c>
      <c r="D16" s="2">
        <v>8.5624000000000006E-5</v>
      </c>
      <c r="E16" s="2">
        <v>4.0799999999999999E-6</v>
      </c>
      <c r="F16" s="2">
        <v>1.111089E-3</v>
      </c>
      <c r="G16" s="2">
        <v>9.5699999999999999E-6</v>
      </c>
      <c r="H16" s="2">
        <v>9.0579310344827588E-4</v>
      </c>
      <c r="I16" s="2">
        <v>4.95E-6</v>
      </c>
      <c r="J16" s="1">
        <v>0</v>
      </c>
      <c r="K16" s="2">
        <v>4.7514666666666668E-6</v>
      </c>
      <c r="L16" s="2">
        <v>9.1903368421052635E-5</v>
      </c>
      <c r="M16" s="2">
        <v>6.2134564102564095E-6</v>
      </c>
      <c r="N16" s="2">
        <v>4.2032205128205121E-6</v>
      </c>
      <c r="O16" s="2">
        <v>9.9483833333333338E-5</v>
      </c>
      <c r="P16" s="2">
        <v>8.1699093600000015E-3</v>
      </c>
      <c r="Q16" s="2">
        <v>4.4099549999999997E-5</v>
      </c>
      <c r="R16" s="2">
        <v>3.2666333333333329E-5</v>
      </c>
      <c r="S16" s="2">
        <v>1.9661241379310345E-5</v>
      </c>
      <c r="T16" s="2">
        <v>2.6608213333333329E-5</v>
      </c>
      <c r="U16" s="1">
        <v>0</v>
      </c>
      <c r="V16" s="2">
        <v>3.8011733333333332E-6</v>
      </c>
      <c r="W16" s="2">
        <v>4.7217699999999999E-6</v>
      </c>
      <c r="X16" s="2">
        <v>1.5521457777777778E-5</v>
      </c>
      <c r="Y16" s="2">
        <v>9.1228160000000006E-6</v>
      </c>
      <c r="AA16" s="1">
        <f t="shared" si="0"/>
        <v>0.19382839089448703</v>
      </c>
      <c r="AB16" s="6">
        <f t="shared" si="1"/>
        <v>96.914195447243515</v>
      </c>
      <c r="AC16" s="2">
        <f t="shared" si="2"/>
        <v>0.30694308528191772</v>
      </c>
      <c r="AD16" s="6">
        <f t="shared" si="3"/>
        <v>95.91971415059929</v>
      </c>
    </row>
    <row r="17" spans="1:30" x14ac:dyDescent="0.25">
      <c r="A17" s="1">
        <v>973</v>
      </c>
      <c r="B17" s="2">
        <v>2.1416430190040817E-2</v>
      </c>
      <c r="C17" s="2">
        <v>1.1313415241160092E-2</v>
      </c>
      <c r="D17" s="2">
        <v>1.8480000000000002E-4</v>
      </c>
      <c r="E17" s="2">
        <v>8.1599999999999998E-6</v>
      </c>
      <c r="F17" s="2">
        <v>1.419107E-3</v>
      </c>
      <c r="G17" s="2">
        <v>1.2210000000000002E-5</v>
      </c>
      <c r="H17" s="2">
        <v>1.1659241379310345E-3</v>
      </c>
      <c r="I17" s="2">
        <v>1.0106250000000002E-5</v>
      </c>
      <c r="J17" s="2">
        <v>4.7437500000000001E-6</v>
      </c>
      <c r="K17" s="2">
        <v>7.3099487179487181E-6</v>
      </c>
      <c r="L17" s="2">
        <v>1.3447901052631578E-4</v>
      </c>
      <c r="M17" s="2">
        <v>5.4824615384615386E-6</v>
      </c>
      <c r="N17" s="2">
        <v>4.2032205128205121E-6</v>
      </c>
      <c r="O17" s="2">
        <v>1.7907089999999999E-4</v>
      </c>
      <c r="P17" s="2">
        <v>1.3241482335999999E-2</v>
      </c>
      <c r="Q17" s="2">
        <v>1.0527468333333335E-4</v>
      </c>
      <c r="R17" s="2">
        <v>6.9935650000000005E-5</v>
      </c>
      <c r="S17" s="2">
        <v>8.1102620689655177E-6</v>
      </c>
      <c r="T17" s="2">
        <v>5.5235799999999997E-5</v>
      </c>
      <c r="U17" s="2">
        <v>1.9141622857142858E-5</v>
      </c>
      <c r="V17" s="2">
        <v>5.7017599999999999E-6</v>
      </c>
      <c r="W17" s="2">
        <v>7.9290100000000005E-6</v>
      </c>
      <c r="X17" s="2">
        <v>4.5534888888888881E-5</v>
      </c>
      <c r="Y17" s="2">
        <v>2.9221519999999999E-5</v>
      </c>
      <c r="AA17" s="1">
        <f t="shared" si="0"/>
        <v>0.18358668334825984</v>
      </c>
      <c r="AB17" s="6">
        <f t="shared" si="1"/>
        <v>91.79334167412992</v>
      </c>
      <c r="AC17" s="2">
        <f t="shared" si="2"/>
        <v>0.29200575213686919</v>
      </c>
      <c r="AD17" s="6">
        <f t="shared" si="3"/>
        <v>91.251797542771612</v>
      </c>
    </row>
    <row r="18" spans="1:30" x14ac:dyDescent="0.25">
      <c r="A18" s="1">
        <v>998</v>
      </c>
      <c r="B18" s="2">
        <v>1.2964405890612245E-2</v>
      </c>
      <c r="C18" s="2">
        <v>1.4910100455338329E-2</v>
      </c>
      <c r="D18" s="2">
        <v>4.8972000000000002E-4</v>
      </c>
      <c r="E18" s="2">
        <v>2.1759999999999998E-5</v>
      </c>
      <c r="F18" s="2">
        <v>1.8518149999999999E-3</v>
      </c>
      <c r="G18" s="2">
        <v>1.8479999999999999E-5</v>
      </c>
      <c r="H18" s="2">
        <v>1.4770344827586207E-3</v>
      </c>
      <c r="I18" s="2">
        <v>1.6500000000000001E-5</v>
      </c>
      <c r="J18" s="2">
        <v>1.03125E-5</v>
      </c>
      <c r="K18" s="2">
        <v>1.0051179487179486E-5</v>
      </c>
      <c r="L18" s="2">
        <v>2.4832665263157898E-4</v>
      </c>
      <c r="M18" s="2">
        <v>6.7617025641025634E-6</v>
      </c>
      <c r="N18" s="2">
        <v>4.5687179487179488E-6</v>
      </c>
      <c r="O18" s="2">
        <v>2.4410660000000003E-4</v>
      </c>
      <c r="P18" s="2">
        <v>1.8549393264000003E-2</v>
      </c>
      <c r="Q18" s="2">
        <v>2.0104643333333335E-4</v>
      </c>
      <c r="R18" s="2">
        <v>1.2338964999999999E-4</v>
      </c>
      <c r="S18" s="1">
        <v>0</v>
      </c>
      <c r="T18" s="2">
        <v>1.2068725333333333E-4</v>
      </c>
      <c r="U18" s="2">
        <v>3.9199599999999997E-5</v>
      </c>
      <c r="V18" s="2">
        <v>1.0215653333333334E-5</v>
      </c>
      <c r="W18" s="2">
        <v>2.0936149999999998E-5</v>
      </c>
      <c r="X18" s="2">
        <v>1.6915221333333334E-4</v>
      </c>
      <c r="Y18" s="2">
        <v>1.3285100800000001E-4</v>
      </c>
      <c r="AA18" s="1">
        <f t="shared" si="0"/>
        <v>0.17435409698853008</v>
      </c>
      <c r="AB18" s="6">
        <f t="shared" si="1"/>
        <v>87.177048494265037</v>
      </c>
      <c r="AC18" s="2">
        <f t="shared" si="2"/>
        <v>0.27321368790924916</v>
      </c>
      <c r="AD18" s="6">
        <f t="shared" si="3"/>
        <v>85.379277471640364</v>
      </c>
    </row>
    <row r="19" spans="1:30" x14ac:dyDescent="0.25">
      <c r="A19" s="1">
        <v>1023</v>
      </c>
      <c r="B19" s="2">
        <v>7.0592705113469391E-3</v>
      </c>
      <c r="C19" s="2">
        <v>1.9844077443343603E-2</v>
      </c>
      <c r="D19" s="2">
        <v>1.0274880000000002E-3</v>
      </c>
      <c r="E19" s="2">
        <v>5.2496E-5</v>
      </c>
      <c r="F19" s="2">
        <v>2.288567E-3</v>
      </c>
      <c r="G19" s="2">
        <v>2.8379999999999999E-5</v>
      </c>
      <c r="H19" s="2">
        <v>1.681406896551724E-3</v>
      </c>
      <c r="I19" s="2">
        <v>2.6606250000000003E-5</v>
      </c>
      <c r="J19" s="2">
        <v>2.3512500000000002E-5</v>
      </c>
      <c r="K19" s="2">
        <v>1.5533641025641024E-5</v>
      </c>
      <c r="L19" s="2">
        <v>4.259439789473684E-4</v>
      </c>
      <c r="M19" s="2">
        <v>1.0051179487179486E-5</v>
      </c>
      <c r="N19" s="2">
        <v>6.9444512820512813E-6</v>
      </c>
      <c r="O19" s="2">
        <v>2.4989745E-4</v>
      </c>
      <c r="P19" s="2">
        <v>2.1327575823999998E-2</v>
      </c>
      <c r="Q19" s="2">
        <v>2.7231843333333337E-4</v>
      </c>
      <c r="R19" s="2">
        <v>1.5813475E-4</v>
      </c>
      <c r="S19" s="1">
        <v>0</v>
      </c>
      <c r="T19" s="2">
        <v>2.5693556E-4</v>
      </c>
      <c r="U19" s="2">
        <v>6.8726571428571432E-5</v>
      </c>
      <c r="V19" s="2">
        <v>1.3660466666666667E-5</v>
      </c>
      <c r="W19" s="2">
        <v>5.9868480000000003E-5</v>
      </c>
      <c r="X19" s="2">
        <v>1.1610208799999998E-3</v>
      </c>
      <c r="Y19" s="2">
        <v>3.0618451199999996E-3</v>
      </c>
      <c r="AA19" s="1">
        <f t="shared" si="0"/>
        <v>0.20178207790602548</v>
      </c>
      <c r="AB19" s="6">
        <f t="shared" si="1"/>
        <v>100.89103895301272</v>
      </c>
      <c r="AC19" s="2">
        <f t="shared" si="2"/>
        <v>0.29265014998691147</v>
      </c>
      <c r="AD19" s="6">
        <f t="shared" si="3"/>
        <v>91.453171870909827</v>
      </c>
    </row>
    <row r="20" spans="1:30" x14ac:dyDescent="0.25">
      <c r="A20" s="1">
        <v>1048</v>
      </c>
      <c r="B20" s="2">
        <v>2.6691742177959183E-3</v>
      </c>
      <c r="C20" s="2">
        <v>2.2278387275150847E-2</v>
      </c>
      <c r="D20" s="2">
        <v>2.0309519999999999E-3</v>
      </c>
      <c r="E20" s="2">
        <v>1.0988799999999999E-4</v>
      </c>
      <c r="F20" s="2">
        <v>2.7994590000000002E-3</v>
      </c>
      <c r="G20" s="2">
        <v>4.1909999999999997E-5</v>
      </c>
      <c r="H20" s="2">
        <v>1.8300206896551725E-3</v>
      </c>
      <c r="I20" s="2">
        <v>4.0631250000000002E-5</v>
      </c>
      <c r="J20" s="2">
        <v>4.8056250000000006E-5</v>
      </c>
      <c r="K20" s="2">
        <v>2.4671076923076925E-5</v>
      </c>
      <c r="L20" s="2">
        <v>6.4351113684210529E-4</v>
      </c>
      <c r="M20" s="2">
        <v>1.2244164102564103E-5</v>
      </c>
      <c r="N20" s="2">
        <v>9.5029333333333335E-6</v>
      </c>
      <c r="O20" s="2">
        <v>1.9228591666666666E-4</v>
      </c>
      <c r="P20" s="2">
        <v>2.1310755631999998E-2</v>
      </c>
      <c r="Q20" s="2">
        <v>2.8850311666666668E-4</v>
      </c>
      <c r="R20" s="2">
        <v>1.6630133333333337E-4</v>
      </c>
      <c r="S20" s="1">
        <v>0</v>
      </c>
      <c r="T20" s="2">
        <v>5.3596543999999988E-4</v>
      </c>
      <c r="U20" s="2">
        <v>1.4071129142857142E-4</v>
      </c>
      <c r="V20" s="2">
        <v>1.8174360000000001E-5</v>
      </c>
      <c r="W20" s="2">
        <v>1.1973696000000001E-4</v>
      </c>
      <c r="X20" s="2">
        <v>2.3220417599999995E-3</v>
      </c>
      <c r="Y20" s="2">
        <v>6.1236902399999993E-3</v>
      </c>
      <c r="AA20" s="1">
        <f t="shared" ref="AA20" si="4">B20*5+D20+(E20+F20+G20)*2+(H20+I20+J20)*3+(K20+L20+M20+N20)*4+(O20+P20+Q20+R20)*5+(S20+T20+V20)*6+U20*7+W20*8+X20*9+Y20*10</f>
        <v>0.22698740065608272</v>
      </c>
      <c r="AB20" s="6">
        <f>AA20/0.2*100</f>
        <v>113.49370032804136</v>
      </c>
      <c r="AC20" s="2">
        <f t="shared" ref="AC20" si="5">B20*8+C20*2+D20*4+E20*2+F20*4+G20*6+H20*6+I20*4+J20*4+K20*8+L20*6+M20*8+N20*8+O20*8+P20*6+Q20*8+R20*8+S20*10+T20*6+U20*8+V20*6+W20*8+X20*8+Y20*8</f>
        <v>0.3072858721832864</v>
      </c>
      <c r="AD20" s="6">
        <f t="shared" ref="AD20" si="6">AC20/(8*0.04)*100</f>
        <v>96.026835057276998</v>
      </c>
    </row>
    <row r="22" spans="1:30" x14ac:dyDescent="0.25">
      <c r="AB22" s="6">
        <f>AVERAGE(AB9:AB20)</f>
        <v>100.48344467421391</v>
      </c>
      <c r="AC22" s="6"/>
      <c r="AD22" s="6">
        <f>AVERAGE(AD9:AD20)</f>
        <v>97.65797412194739</v>
      </c>
    </row>
    <row r="23" spans="1:30" x14ac:dyDescent="0.25">
      <c r="AB23" s="1">
        <f>STDEV(AB9:AB20)</f>
        <v>6.5339200632306467</v>
      </c>
      <c r="AD23" s="1">
        <f>STDEV(AD9:AD20)</f>
        <v>5.7474422545054251</v>
      </c>
    </row>
    <row r="24" spans="1:30" x14ac:dyDescent="0.25">
      <c r="AA24" s="6"/>
    </row>
    <row r="25" spans="1:30" x14ac:dyDescent="0.25">
      <c r="Q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1"/>
  <sheetViews>
    <sheetView topLeftCell="G1" workbookViewId="0">
      <selection activeCell="C4" sqref="C4"/>
    </sheetView>
  </sheetViews>
  <sheetFormatPr baseColWidth="10" defaultRowHeight="15" x14ac:dyDescent="0.25"/>
  <cols>
    <col min="1" max="8" width="16.5703125" style="1" customWidth="1"/>
    <col min="9" max="9" width="19.140625" style="1" bestFit="1" customWidth="1"/>
    <col min="10" max="15" width="16.5703125" style="1" customWidth="1"/>
  </cols>
  <sheetData>
    <row r="9" spans="1:15" x14ac:dyDescent="0.25">
      <c r="A9" s="9" t="s">
        <v>1</v>
      </c>
      <c r="B9" s="9" t="s">
        <v>33</v>
      </c>
      <c r="C9" s="9" t="s">
        <v>2</v>
      </c>
      <c r="D9" s="9" t="s">
        <v>3</v>
      </c>
      <c r="E9" s="9" t="s">
        <v>4</v>
      </c>
      <c r="F9" s="9" t="s">
        <v>6</v>
      </c>
      <c r="G9" s="9" t="s">
        <v>10</v>
      </c>
      <c r="H9" s="9" t="s">
        <v>32</v>
      </c>
      <c r="I9" s="9" t="s">
        <v>13</v>
      </c>
      <c r="J9" s="9" t="s">
        <v>12</v>
      </c>
      <c r="K9" s="9" t="s">
        <v>16</v>
      </c>
      <c r="L9" s="9" t="s">
        <v>17</v>
      </c>
      <c r="M9" s="9" t="s">
        <v>20</v>
      </c>
      <c r="N9" s="9" t="s">
        <v>19</v>
      </c>
      <c r="O9" s="9" t="s">
        <v>18</v>
      </c>
    </row>
    <row r="10" spans="1:15" x14ac:dyDescent="0.25">
      <c r="A10" s="1">
        <v>773</v>
      </c>
      <c r="B10" s="2">
        <v>9.9814035258807623E-5</v>
      </c>
      <c r="C10" s="2">
        <v>8.834018201745028E-6</v>
      </c>
      <c r="D10" s="2">
        <v>2.504394615862816E-7</v>
      </c>
      <c r="E10" s="2">
        <v>2.619564224500108E-5</v>
      </c>
      <c r="F10" s="1">
        <v>0</v>
      </c>
      <c r="G10" s="2">
        <v>2.3483313186759424E-6</v>
      </c>
      <c r="H10" s="1">
        <v>0</v>
      </c>
      <c r="I10" s="2">
        <v>5.8435886647690603E-5</v>
      </c>
      <c r="J10" s="1">
        <v>0</v>
      </c>
      <c r="K10" s="1">
        <v>0</v>
      </c>
      <c r="L10" s="1">
        <v>0</v>
      </c>
      <c r="M10" s="1">
        <v>0</v>
      </c>
      <c r="N10" s="2">
        <v>3.8080568211577976E-7</v>
      </c>
      <c r="O10" s="2">
        <v>4.7555393348248492E-7</v>
      </c>
    </row>
    <row r="11" spans="1:15" x14ac:dyDescent="0.25">
      <c r="A11" s="1">
        <v>798</v>
      </c>
      <c r="B11" s="2">
        <v>2.2213985375974879E-5</v>
      </c>
      <c r="C11" s="2">
        <v>2.8172430874373626E-5</v>
      </c>
      <c r="D11" s="2">
        <v>2.0123078956786633E-6</v>
      </c>
      <c r="E11" s="2">
        <v>7.6255897519684137E-5</v>
      </c>
      <c r="F11" s="2">
        <v>6.5848358494392204E-6</v>
      </c>
      <c r="G11" s="2">
        <v>1.0121555359031122E-6</v>
      </c>
      <c r="H11" s="1">
        <v>0</v>
      </c>
      <c r="I11" s="2">
        <v>1.0946254021096695E-4</v>
      </c>
      <c r="J11" s="2">
        <v>3.0030588755023931E-6</v>
      </c>
      <c r="K11" s="2">
        <v>5.4316397373897726E-6</v>
      </c>
      <c r="L11" s="2">
        <v>7.6457246656178012E-7</v>
      </c>
      <c r="M11" s="1">
        <v>0</v>
      </c>
      <c r="N11" s="2">
        <v>4.6199904056270595E-7</v>
      </c>
      <c r="O11" s="2">
        <v>5.7329095844585347E-7</v>
      </c>
    </row>
    <row r="12" spans="1:15" x14ac:dyDescent="0.25">
      <c r="A12" s="1">
        <v>823</v>
      </c>
      <c r="B12" s="2">
        <v>1.7735043940618486E-4</v>
      </c>
      <c r="C12" s="2">
        <v>1.2617316098357084E-5</v>
      </c>
      <c r="D12" s="2">
        <v>3.6653629541223156E-7</v>
      </c>
      <c r="E12" s="2">
        <v>8.3703391937968552E-5</v>
      </c>
      <c r="F12" s="2">
        <v>9.9863648169796132E-6</v>
      </c>
      <c r="G12" s="2">
        <v>8.7168933928655483E-6</v>
      </c>
      <c r="H12" s="1">
        <v>0</v>
      </c>
      <c r="I12" s="2">
        <v>2.3772519070939437E-4</v>
      </c>
      <c r="J12" s="2">
        <v>2.1415326778165414E-5</v>
      </c>
      <c r="K12" s="2">
        <v>5.3579485028484212E-6</v>
      </c>
      <c r="L12" s="1">
        <v>0</v>
      </c>
      <c r="M12" s="1">
        <v>0</v>
      </c>
      <c r="N12" s="1">
        <v>0</v>
      </c>
      <c r="O12" s="2">
        <v>6.7969098555056797E-7</v>
      </c>
    </row>
    <row r="13" spans="1:15" x14ac:dyDescent="0.25">
      <c r="A13" s="1">
        <v>848</v>
      </c>
      <c r="B13" s="2">
        <v>4.0956110264494974E-4</v>
      </c>
      <c r="C13" s="2">
        <v>2.230236044086838E-5</v>
      </c>
      <c r="D13" s="1">
        <v>0</v>
      </c>
      <c r="E13" s="2">
        <v>1.5936064013040825E-4</v>
      </c>
      <c r="F13" s="2">
        <v>3.820933538123932E-5</v>
      </c>
      <c r="G13" s="2">
        <v>7.4077421555020321E-6</v>
      </c>
      <c r="H13" s="1">
        <v>0</v>
      </c>
      <c r="I13" s="2">
        <v>5.4772872887603205E-4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x14ac:dyDescent="0.25">
      <c r="A14" s="1">
        <v>873</v>
      </c>
      <c r="B14" s="2">
        <v>9.873473679386153E-4</v>
      </c>
      <c r="C14" s="2">
        <v>1.9351345667438536E-5</v>
      </c>
      <c r="D14" s="2">
        <v>2.7534639956770753E-7</v>
      </c>
      <c r="E14" s="2">
        <v>2.2405633014611741E-4</v>
      </c>
      <c r="F14" s="2">
        <v>6.206277544441154E-5</v>
      </c>
      <c r="G14" s="2">
        <v>1.2436634873292773E-5</v>
      </c>
      <c r="H14" s="1">
        <v>0</v>
      </c>
      <c r="I14" s="2">
        <v>1.23167147533733E-3</v>
      </c>
      <c r="J14" s="2">
        <v>7.6179842758138771E-6</v>
      </c>
      <c r="K14" s="2">
        <v>7.4306577486210601E-6</v>
      </c>
      <c r="L14" s="1">
        <v>0</v>
      </c>
      <c r="M14" s="1">
        <v>0</v>
      </c>
      <c r="N14" s="1">
        <v>0</v>
      </c>
      <c r="O14" s="2">
        <v>8.5399957529775161E-7</v>
      </c>
    </row>
    <row r="15" spans="1:15" x14ac:dyDescent="0.25">
      <c r="A15" s="1">
        <v>898</v>
      </c>
      <c r="B15" s="2">
        <v>1.7070335624526456E-3</v>
      </c>
      <c r="C15" s="2">
        <v>9.2817559988593832E-6</v>
      </c>
      <c r="D15" s="1">
        <v>0</v>
      </c>
      <c r="E15" s="2">
        <v>4.3931775195940002E-4</v>
      </c>
      <c r="F15" s="2">
        <v>1.0373169957014125E-4</v>
      </c>
      <c r="G15" s="2">
        <v>2.4791348979315234E-5</v>
      </c>
      <c r="H15" s="1">
        <v>0</v>
      </c>
      <c r="I15" s="2">
        <v>2.7367051957830442E-3</v>
      </c>
      <c r="J15" s="2">
        <v>5.1423040301170819E-5</v>
      </c>
      <c r="K15" s="2">
        <v>7.7839305209261931E-6</v>
      </c>
      <c r="L15" s="2">
        <v>1.2913499871987412E-6</v>
      </c>
      <c r="M15" s="1">
        <v>0</v>
      </c>
      <c r="N15" s="2">
        <v>7.7657253158992911E-7</v>
      </c>
      <c r="O15" s="1">
        <v>0</v>
      </c>
    </row>
    <row r="16" spans="1:15" x14ac:dyDescent="0.25">
      <c r="A16" s="1">
        <v>923</v>
      </c>
      <c r="B16" s="2">
        <v>5.5555726754330566E-3</v>
      </c>
      <c r="C16" s="2">
        <v>2.6870333752964879E-5</v>
      </c>
      <c r="D16" s="2">
        <v>6.9157242967295594E-7</v>
      </c>
      <c r="E16" s="2">
        <v>7.2672740043310089E-4</v>
      </c>
      <c r="F16" s="2">
        <v>2.4314813223028959E-4</v>
      </c>
      <c r="G16" s="2">
        <v>3.4615633495898886E-5</v>
      </c>
      <c r="H16" s="2">
        <v>5.8844384673719311E-6</v>
      </c>
      <c r="I16" s="2">
        <v>5.881717917293877E-3</v>
      </c>
      <c r="J16" s="2">
        <v>8.3193503352128439E-5</v>
      </c>
      <c r="K16" s="2">
        <v>6.5455589006504544E-6</v>
      </c>
      <c r="L16" s="2">
        <v>3.924902663455239E-6</v>
      </c>
      <c r="M16" s="2">
        <v>7.558987500629327E-7</v>
      </c>
      <c r="N16" s="2">
        <v>2.4743587340272579E-6</v>
      </c>
      <c r="O16" s="1">
        <v>0</v>
      </c>
    </row>
    <row r="17" spans="1:15" x14ac:dyDescent="0.25">
      <c r="A17" s="1">
        <v>948</v>
      </c>
      <c r="B17" s="2">
        <v>1.0038586739926808E-2</v>
      </c>
      <c r="C17" s="2">
        <v>7.0386494135315226E-5</v>
      </c>
      <c r="D17" s="2">
        <v>1.3751513136944532E-6</v>
      </c>
      <c r="E17" s="2">
        <v>1.3253894530430945E-3</v>
      </c>
      <c r="F17" s="2">
        <v>3.9805012092196032E-4</v>
      </c>
      <c r="G17" s="2">
        <v>6.2679231189341584E-5</v>
      </c>
      <c r="H17" s="2">
        <v>8.7187010391613309E-7</v>
      </c>
      <c r="I17" s="2">
        <v>1.1531308665979734E-2</v>
      </c>
      <c r="J17" s="2">
        <v>2.1613321848865425E-4</v>
      </c>
      <c r="K17" s="2">
        <v>1.461159299536005E-5</v>
      </c>
      <c r="L17" s="2">
        <v>8.5793525876373707E-6</v>
      </c>
      <c r="M17" s="2">
        <v>2.9733204198942212E-6</v>
      </c>
      <c r="N17" s="2">
        <v>1.2684869288410532E-5</v>
      </c>
      <c r="O17" s="2">
        <v>7.9918421955968755E-6</v>
      </c>
    </row>
    <row r="18" spans="1:15" x14ac:dyDescent="0.25">
      <c r="A18" s="1">
        <v>973</v>
      </c>
      <c r="B18" s="2">
        <v>1.8732008778049616E-2</v>
      </c>
      <c r="C18" s="2">
        <v>1.2087919559028455E-4</v>
      </c>
      <c r="D18" s="2">
        <v>6.5275583618555626E-6</v>
      </c>
      <c r="E18" s="2">
        <v>1.9289286731098325E-3</v>
      </c>
      <c r="F18" s="2">
        <v>6.4174390414064198E-4</v>
      </c>
      <c r="G18" s="2">
        <v>9.538602134745993E-5</v>
      </c>
      <c r="H18" s="2">
        <v>1.3482455587174886E-5</v>
      </c>
      <c r="I18" s="2">
        <v>1.7730880848999441E-2</v>
      </c>
      <c r="J18" s="2">
        <v>3.2287767140450746E-4</v>
      </c>
      <c r="K18" s="2">
        <v>1.4796638589101342E-5</v>
      </c>
      <c r="L18" s="2">
        <v>1.9008737089331802E-5</v>
      </c>
      <c r="M18" s="2">
        <v>1.2078235885082406E-5</v>
      </c>
      <c r="N18" s="2">
        <v>6.1932785474110195E-5</v>
      </c>
      <c r="O18" s="2">
        <v>1.964849123888186E-5</v>
      </c>
    </row>
    <row r="19" spans="1:15" x14ac:dyDescent="0.25">
      <c r="A19" s="1">
        <v>998</v>
      </c>
      <c r="B19" s="2">
        <v>2.737444045820835E-2</v>
      </c>
      <c r="C19" s="2">
        <v>5.4744982584613744E-4</v>
      </c>
      <c r="D19" s="2">
        <v>1.146720864490728E-5</v>
      </c>
      <c r="E19" s="2">
        <v>2.929675639560975E-3</v>
      </c>
      <c r="F19" s="2">
        <v>8.2311708155135535E-4</v>
      </c>
      <c r="G19" s="2">
        <v>2.883199707099498E-4</v>
      </c>
      <c r="H19" s="2">
        <v>6.3698121854069816E-6</v>
      </c>
      <c r="I19" s="2">
        <v>2.5711367464837351E-2</v>
      </c>
      <c r="J19" s="2">
        <v>3.7154859933381497E-4</v>
      </c>
      <c r="K19" s="2">
        <v>8.5103185669790877E-5</v>
      </c>
      <c r="L19" s="2">
        <v>3.3172392765223618E-5</v>
      </c>
      <c r="M19" s="2">
        <v>1.4514147815238848E-5</v>
      </c>
      <c r="N19" s="2">
        <v>1.5410183696577354E-4</v>
      </c>
      <c r="O19" s="2">
        <v>1.5119400410680371E-4</v>
      </c>
    </row>
    <row r="20" spans="1:15" x14ac:dyDescent="0.25">
      <c r="A20" s="1">
        <v>1023</v>
      </c>
      <c r="B20" s="2">
        <v>2.7787769251076629E-2</v>
      </c>
      <c r="C20" s="2">
        <v>8.8132353998443417E-4</v>
      </c>
      <c r="D20" s="2">
        <v>3.6557494279144696E-5</v>
      </c>
      <c r="E20" s="2">
        <v>3.7448963456811098E-3</v>
      </c>
      <c r="F20" s="2">
        <v>1.0004989161952493E-3</v>
      </c>
      <c r="G20" s="2">
        <v>5.0468142427939416E-4</v>
      </c>
      <c r="H20" s="2">
        <v>1.8868018826794354E-5</v>
      </c>
      <c r="I20" s="2">
        <v>3.0039099423924784E-2</v>
      </c>
      <c r="J20" s="2">
        <v>3.1045555154929274E-4</v>
      </c>
      <c r="K20" s="2">
        <v>1.7724158441233598E-4</v>
      </c>
      <c r="L20" s="2">
        <v>6.7394433394187331E-5</v>
      </c>
      <c r="M20" s="2">
        <v>4.0267498900350739E-5</v>
      </c>
      <c r="N20" s="2">
        <v>3.9534698704869579E-4</v>
      </c>
      <c r="O20" s="2">
        <v>4.8292159965048311E-4</v>
      </c>
    </row>
    <row r="21" spans="1:15" x14ac:dyDescent="0.25">
      <c r="A21" s="1">
        <v>1048</v>
      </c>
      <c r="B21" s="2">
        <v>3.3489850826744869E-2</v>
      </c>
      <c r="C21" s="2">
        <v>1.6296273281612944E-3</v>
      </c>
      <c r="D21" s="2">
        <v>1.1753985511889205E-4</v>
      </c>
      <c r="E21" s="2">
        <v>5.0289001242600278E-3</v>
      </c>
      <c r="F21" s="2">
        <v>1.419195808102648E-3</v>
      </c>
      <c r="G21" s="2">
        <v>6.5780555036717135E-4</v>
      </c>
      <c r="H21" s="2">
        <v>3.3744137945294836E-5</v>
      </c>
      <c r="I21" s="2">
        <v>3.11969572499389E-2</v>
      </c>
      <c r="K21" s="2">
        <v>4.3724804333425101E-4</v>
      </c>
      <c r="L21" s="2">
        <v>1.4703679085147141E-4</v>
      </c>
      <c r="M21" s="2">
        <v>5.8914639088093385E-5</v>
      </c>
      <c r="N21" s="2">
        <v>8.4691938665129357E-4</v>
      </c>
      <c r="O21" s="2">
        <v>1.1779744031267748E-3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GC data</vt:lpstr>
      <vt:lpstr>SVUV PIMS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2015-06-17T15:05:27Z</dcterms:modified>
</cp:coreProperties>
</file>